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итульный лист" sheetId="1" r:id="rId1"/>
    <sheet name="кроссворд" sheetId="2" r:id="rId2"/>
    <sheet name="оценка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<sst xmlns="http://schemas.openxmlformats.org/spreadsheetml/2006/main" count="127" uniqueCount="47">
  <si>
    <t>y</t>
  </si>
  <si>
    <t>o</t>
  </si>
  <si>
    <t>g</t>
  </si>
  <si>
    <t>a</t>
  </si>
  <si>
    <t>r</t>
  </si>
  <si>
    <t>n</t>
  </si>
  <si>
    <t>e</t>
  </si>
  <si>
    <t>h</t>
  </si>
  <si>
    <t>d</t>
  </si>
  <si>
    <t>i</t>
  </si>
  <si>
    <t>m</t>
  </si>
  <si>
    <t>u</t>
  </si>
  <si>
    <t>t</t>
  </si>
  <si>
    <t>s</t>
  </si>
  <si>
    <t>c</t>
  </si>
  <si>
    <t>p</t>
  </si>
  <si>
    <t>l</t>
  </si>
  <si>
    <t>v</t>
  </si>
  <si>
    <t>w</t>
  </si>
  <si>
    <t>k</t>
  </si>
  <si>
    <t>Вопросы</t>
  </si>
  <si>
    <t>По вертикали:</t>
  </si>
  <si>
    <t>По горизонтали:</t>
  </si>
  <si>
    <t>1.  Гимнастика.</t>
  </si>
  <si>
    <t>2. Ланч.</t>
  </si>
  <si>
    <t>3. Сон.</t>
  </si>
  <si>
    <t>4. Воздух.</t>
  </si>
  <si>
    <t>5. Энергия.</t>
  </si>
  <si>
    <t>6. Чистота.</t>
  </si>
  <si>
    <t>7. Витамины.</t>
  </si>
  <si>
    <t>8. Вода.</t>
  </si>
  <si>
    <t>9. Яблоко.</t>
  </si>
  <si>
    <t>10. Тренировка.</t>
  </si>
  <si>
    <t>11. Апельсин.</t>
  </si>
  <si>
    <t>12. Диета.</t>
  </si>
  <si>
    <t>13. Йога.</t>
  </si>
  <si>
    <t>1. Иммунитет.</t>
  </si>
  <si>
    <t>2. Мыло.</t>
  </si>
  <si>
    <t>3. Солнце.</t>
  </si>
  <si>
    <t>4. Обливание.</t>
  </si>
  <si>
    <t>5. Теннис.</t>
  </si>
  <si>
    <t>6. Закаливание.</t>
  </si>
  <si>
    <t>7. Спорт.</t>
  </si>
  <si>
    <t>Номер вопроса</t>
  </si>
  <si>
    <t>Результат</t>
  </si>
  <si>
    <t>Кол-во отгаданных слов</t>
  </si>
  <si>
    <t>%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</si>
</sst>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Calibri"/>
      <family val="2"/>
    </font>
    <font>
      <b/>
      <i/>
      <sz val="14"/>
      <color indexed="56"/>
      <name val="Times New Roman"/>
      <family val="1"/>
    </font>
    <font>
      <b/>
      <sz val="14"/>
      <color indexed="36"/>
      <name val="Times New Roman"/>
      <family val="1"/>
    </font>
    <font>
      <sz val="12"/>
      <color indexed="56"/>
      <name val="Times New Roman"/>
      <family val="1"/>
    </font>
    <font>
      <sz val="18"/>
      <color indexed="56"/>
      <name val="Calibri"/>
      <family val="2"/>
    </font>
    <font>
      <sz val="12"/>
      <color indexed="8"/>
      <name val="Times New Roman"/>
      <family val="1"/>
    </font>
    <font>
      <b/>
      <sz val="48"/>
      <color indexed="60"/>
      <name val="Calibri"/>
      <family val="2"/>
    </font>
    <font>
      <sz val="16"/>
      <color indexed="8"/>
      <name val="Calibri"/>
      <family val="2"/>
    </font>
    <font>
      <sz val="54"/>
      <name val="Calibri"/>
      <family val="0"/>
    </font>
    <font>
      <b/>
      <sz val="54"/>
      <color indexed="49"/>
      <name val="Calibri"/>
      <family val="0"/>
    </font>
    <font>
      <sz val="14"/>
      <color indexed="56"/>
      <name val="Times New Roman"/>
      <family val="0"/>
    </font>
    <font>
      <b/>
      <sz val="18"/>
      <color indexed="60"/>
      <name val="Calibri"/>
      <family val="0"/>
    </font>
    <font>
      <sz val="18"/>
      <color indexed="60"/>
      <name val="Calibri"/>
      <family val="0"/>
    </font>
    <font>
      <b/>
      <sz val="32"/>
      <name val="Calibri"/>
      <family val="0"/>
    </font>
    <font>
      <b/>
      <sz val="11"/>
      <color indexed="60"/>
      <name val="Calibri"/>
      <family val="0"/>
    </font>
    <font>
      <b/>
      <sz val="16"/>
      <color indexed="56"/>
      <name val="Calibri"/>
      <family val="0"/>
    </font>
    <font>
      <b/>
      <sz val="44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i/>
      <sz val="14"/>
      <color rgb="FF002060"/>
      <name val="Times New Roman"/>
      <family val="1"/>
    </font>
    <font>
      <b/>
      <sz val="14"/>
      <color rgb="FF7030A0"/>
      <name val="Times New Roman"/>
      <family val="1"/>
    </font>
    <font>
      <sz val="12"/>
      <color rgb="FF002060"/>
      <name val="Times New Roman"/>
      <family val="1"/>
    </font>
    <font>
      <sz val="18"/>
      <color rgb="FF002060"/>
      <name val="Calibri"/>
      <family val="2"/>
    </font>
    <font>
      <sz val="12"/>
      <color theme="1"/>
      <name val="Times New Roman"/>
      <family val="1"/>
    </font>
    <font>
      <b/>
      <sz val="48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3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wrapText="1"/>
    </xf>
    <xf numFmtId="0" fontId="59" fillId="0" borderId="11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59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2" borderId="0" xfId="0" applyFont="1" applyFill="1" applyAlignment="1">
      <alignment/>
    </xf>
    <xf numFmtId="0" fontId="0" fillId="2" borderId="0" xfId="0" applyFill="1" applyAlignment="1">
      <alignment/>
    </xf>
    <xf numFmtId="0" fontId="59" fillId="2" borderId="0" xfId="0" applyFont="1" applyFill="1" applyAlignment="1">
      <alignment/>
    </xf>
    <xf numFmtId="0" fontId="56" fillId="2" borderId="0" xfId="0" applyFont="1" applyFill="1" applyAlignment="1">
      <alignment/>
    </xf>
    <xf numFmtId="0" fontId="60" fillId="2" borderId="0" xfId="0" applyFont="1" applyFill="1" applyAlignment="1">
      <alignment/>
    </xf>
    <xf numFmtId="0" fontId="59" fillId="2" borderId="11" xfId="0" applyFont="1" applyFill="1" applyBorder="1" applyAlignment="1">
      <alignment/>
    </xf>
    <xf numFmtId="0" fontId="59" fillId="2" borderId="10" xfId="0" applyFont="1" applyFill="1" applyBorder="1" applyAlignment="1">
      <alignment/>
    </xf>
    <xf numFmtId="0" fontId="63" fillId="2" borderId="0" xfId="0" applyFont="1" applyFill="1" applyAlignment="1">
      <alignment/>
    </xf>
    <xf numFmtId="0" fontId="59" fillId="2" borderId="12" xfId="0" applyFont="1" applyFill="1" applyBorder="1" applyAlignment="1">
      <alignment/>
    </xf>
    <xf numFmtId="0" fontId="64" fillId="2" borderId="0" xfId="0" applyFont="1" applyFill="1" applyAlignment="1">
      <alignment/>
    </xf>
    <xf numFmtId="0" fontId="59" fillId="2" borderId="13" xfId="0" applyFont="1" applyFill="1" applyBorder="1" applyAlignment="1">
      <alignment/>
    </xf>
    <xf numFmtId="0" fontId="65" fillId="2" borderId="0" xfId="0" applyFont="1" applyFill="1" applyAlignment="1">
      <alignment/>
    </xf>
    <xf numFmtId="0" fontId="66" fillId="2" borderId="0" xfId="0" applyFont="1" applyFill="1" applyAlignment="1">
      <alignment/>
    </xf>
    <xf numFmtId="0" fontId="59" fillId="2" borderId="14" xfId="0" applyFont="1" applyFill="1" applyBorder="1" applyAlignment="1">
      <alignment/>
    </xf>
    <xf numFmtId="0" fontId="60" fillId="2" borderId="0" xfId="0" applyFont="1" applyFill="1" applyAlignment="1">
      <alignment horizontal="left"/>
    </xf>
    <xf numFmtId="0" fontId="59" fillId="2" borderId="15" xfId="0" applyFont="1" applyFill="1" applyBorder="1" applyAlignment="1">
      <alignment/>
    </xf>
    <xf numFmtId="0" fontId="59" fillId="2" borderId="16" xfId="0" applyFont="1" applyFill="1" applyBorder="1" applyAlignment="1">
      <alignment/>
    </xf>
    <xf numFmtId="0" fontId="67" fillId="2" borderId="0" xfId="0" applyFont="1" applyFill="1" applyAlignment="1">
      <alignment/>
    </xf>
    <xf numFmtId="0" fontId="68" fillId="2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hyperlink" Target="#&#1082;&#1088;&#1086;&#1089;&#1089;&#1074;&#1086;&#1088;&#1076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#&#1086;&#1094;&#1077;&#1085;&#1082;&#1072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13</xdr:row>
      <xdr:rowOff>123825</xdr:rowOff>
    </xdr:from>
    <xdr:to>
      <xdr:col>3</xdr:col>
      <xdr:colOff>66675</xdr:colOff>
      <xdr:row>17</xdr:row>
      <xdr:rowOff>142875</xdr:rowOff>
    </xdr:to>
    <xdr:pic>
      <xdr:nvPicPr>
        <xdr:cNvPr id="1" name="Picture 16" descr="http://im6-tub-ru.yandex.net/i?id=161685054-50-72&amp;n=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705100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114300</xdr:rowOff>
    </xdr:from>
    <xdr:to>
      <xdr:col>2</xdr:col>
      <xdr:colOff>457200</xdr:colOff>
      <xdr:row>9</xdr:row>
      <xdr:rowOff>123825</xdr:rowOff>
    </xdr:to>
    <xdr:pic>
      <xdr:nvPicPr>
        <xdr:cNvPr id="2" name="Picture 14" descr="http://im4-tub-ru.yandex.net/i?id=69803350-7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90575"/>
          <a:ext cx="1533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20</xdr:row>
      <xdr:rowOff>152400</xdr:rowOff>
    </xdr:from>
    <xdr:to>
      <xdr:col>3</xdr:col>
      <xdr:colOff>266700</xdr:colOff>
      <xdr:row>27</xdr:row>
      <xdr:rowOff>76200</xdr:rowOff>
    </xdr:to>
    <xdr:pic>
      <xdr:nvPicPr>
        <xdr:cNvPr id="3" name="Picture 6" descr="http://www.dams-happy.ru/pics/issues/2566/previe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4067175"/>
          <a:ext cx="1104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21</xdr:row>
      <xdr:rowOff>104775</xdr:rowOff>
    </xdr:from>
    <xdr:to>
      <xdr:col>12</xdr:col>
      <xdr:colOff>295275</xdr:colOff>
      <xdr:row>27</xdr:row>
      <xdr:rowOff>133350</xdr:rowOff>
    </xdr:to>
    <xdr:pic>
      <xdr:nvPicPr>
        <xdr:cNvPr id="4" name="Picture 8" descr="http://im3-tub-ru.yandex.net/i?id=263104775-67-72&amp;n=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4210050"/>
          <a:ext cx="1562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13</xdr:row>
      <xdr:rowOff>95250</xdr:rowOff>
    </xdr:from>
    <xdr:to>
      <xdr:col>14</xdr:col>
      <xdr:colOff>66675</xdr:colOff>
      <xdr:row>18</xdr:row>
      <xdr:rowOff>161925</xdr:rowOff>
    </xdr:to>
    <xdr:pic>
      <xdr:nvPicPr>
        <xdr:cNvPr id="5" name="Picture 10" descr="http://im8-tub-ru.yandex.net/i?id=52691407-07-72&amp;n=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2775" y="2676525"/>
          <a:ext cx="1638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4</xdr:row>
      <xdr:rowOff>85725</xdr:rowOff>
    </xdr:from>
    <xdr:to>
      <xdr:col>14</xdr:col>
      <xdr:colOff>438150</xdr:colOff>
      <xdr:row>11</xdr:row>
      <xdr:rowOff>76200</xdr:rowOff>
    </xdr:to>
    <xdr:pic>
      <xdr:nvPicPr>
        <xdr:cNvPr id="6" name="Picture 12" descr="http://im0-tub-ru.yandex.net/i?id=94683960-71-72&amp;n=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38975" y="952500"/>
          <a:ext cx="1933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0</xdr:row>
      <xdr:rowOff>219075</xdr:rowOff>
    </xdr:from>
    <xdr:to>
      <xdr:col>12</xdr:col>
      <xdr:colOff>66675</xdr:colOff>
      <xdr:row>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52600" y="219075"/>
          <a:ext cx="5629275" cy="457200"/>
        </a:xfrm>
        <a:prstGeom prst="rect">
          <a:avLst/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МУНИЦИПАЛЬНО БЮДЖЕТНОЕ ОБЩЕОБРАЗОВАТЕЛЬНОЕ УЧРЕЖДЕНИЕ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"Чернореченская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средняя общеобразовательная школа Оренбургского района"</a:t>
          </a:r>
        </a:p>
      </xdr:txBody>
    </xdr:sp>
    <xdr:clientData/>
  </xdr:twoCellAnchor>
  <xdr:oneCellAnchor>
    <xdr:from>
      <xdr:col>2</xdr:col>
      <xdr:colOff>247650</xdr:colOff>
      <xdr:row>10</xdr:row>
      <xdr:rowOff>95250</xdr:rowOff>
    </xdr:from>
    <xdr:ext cx="6086475" cy="1771650"/>
    <xdr:sp>
      <xdr:nvSpPr>
        <xdr:cNvPr id="8" name="Прямоугольник 8"/>
        <xdr:cNvSpPr>
          <a:spLocks/>
        </xdr:cNvSpPr>
      </xdr:nvSpPr>
      <xdr:spPr>
        <a:xfrm>
          <a:off x="1466850" y="2105025"/>
          <a:ext cx="60864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latin typeface="Calibri"/>
              <a:ea typeface="Calibri"/>
              <a:cs typeface="Calibri"/>
            </a:rPr>
            <a:t>кроссворд
</a:t>
          </a:r>
          <a:r>
            <a:rPr lang="en-US" cap="none" sz="5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5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Health ABC</a:t>
          </a:r>
          <a:r>
            <a:rPr lang="en-US" cap="none" sz="5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oneCellAnchor>
  <xdr:twoCellAnchor>
    <xdr:from>
      <xdr:col>3</xdr:col>
      <xdr:colOff>514350</xdr:colOff>
      <xdr:row>22</xdr:row>
      <xdr:rowOff>47625</xdr:rowOff>
    </xdr:from>
    <xdr:to>
      <xdr:col>9</xdr:col>
      <xdr:colOff>514350</xdr:colOff>
      <xdr:row>26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343150" y="4343400"/>
          <a:ext cx="36576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Выполнила: ученица 6 класса Бочкарева Ксения</a:t>
          </a:r>
        </a:p>
      </xdr:txBody>
    </xdr:sp>
    <xdr:clientData/>
  </xdr:twoCellAnchor>
  <xdr:twoCellAnchor>
    <xdr:from>
      <xdr:col>4</xdr:col>
      <xdr:colOff>285750</xdr:colOff>
      <xdr:row>27</xdr:row>
      <xdr:rowOff>66675</xdr:rowOff>
    </xdr:from>
    <xdr:to>
      <xdr:col>9</xdr:col>
      <xdr:colOff>19050</xdr:colOff>
      <xdr:row>32</xdr:row>
      <xdr:rowOff>57150</xdr:rowOff>
    </xdr:to>
    <xdr:sp>
      <xdr:nvSpPr>
        <xdr:cNvPr id="10" name="TextBox 10">
          <a:hlinkClick r:id="rId7"/>
        </xdr:cNvPr>
        <xdr:cNvSpPr txBox="1">
          <a:spLocks noChangeArrowheads="1"/>
        </xdr:cNvSpPr>
      </xdr:nvSpPr>
      <xdr:spPr>
        <a:xfrm>
          <a:off x="2724150" y="5314950"/>
          <a:ext cx="2781300" cy="942975"/>
        </a:xfrm>
        <a:prstGeom prst="rect">
          <a:avLst/>
        </a:prstGeom>
        <a:gradFill rotWithShape="1">
          <a:gsLst>
            <a:gs pos="0">
              <a:srgbClr val="F7BDA4"/>
            </a:gs>
            <a:gs pos="50000">
              <a:srgbClr val="F5B195"/>
            </a:gs>
            <a:gs pos="100000">
              <a:srgbClr val="F8A581"/>
            </a:gs>
          </a:gsLst>
          <a:lin ang="5400000" scaled="1"/>
        </a:gra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НАЖМИ,
</a:t>
          </a:r>
          <a:r>
            <a:rPr lang="en-US" cap="none" sz="1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чтобы перейти в кроссворд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171450</xdr:rowOff>
    </xdr:from>
    <xdr:to>
      <xdr:col>12</xdr:col>
      <xdr:colOff>180975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171450"/>
          <a:ext cx="28384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"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Health ABC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  <xdr:twoCellAnchor editAs="oneCell">
    <xdr:from>
      <xdr:col>22</xdr:col>
      <xdr:colOff>200025</xdr:colOff>
      <xdr:row>0</xdr:row>
      <xdr:rowOff>123825</xdr:rowOff>
    </xdr:from>
    <xdr:to>
      <xdr:col>28</xdr:col>
      <xdr:colOff>0</xdr:colOff>
      <xdr:row>1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238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95250</xdr:colOff>
      <xdr:row>0</xdr:row>
      <xdr:rowOff>76200</xdr:rowOff>
    </xdr:from>
    <xdr:to>
      <xdr:col>37</xdr:col>
      <xdr:colOff>85725</xdr:colOff>
      <xdr:row>2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29375" y="76200"/>
          <a:ext cx="2066925" cy="647700"/>
        </a:xfrm>
        <a:prstGeom prst="rect">
          <a:avLst/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Пояснение!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Заполнять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кроссворд  строчными английскими буквами.</a:t>
          </a:r>
        </a:p>
      </xdr:txBody>
    </xdr:sp>
    <xdr:clientData/>
  </xdr:twoCellAnchor>
  <xdr:twoCellAnchor>
    <xdr:from>
      <xdr:col>11</xdr:col>
      <xdr:colOff>114300</xdr:colOff>
      <xdr:row>21</xdr:row>
      <xdr:rowOff>38100</xdr:rowOff>
    </xdr:from>
    <xdr:to>
      <xdr:col>22</xdr:col>
      <xdr:colOff>104775</xdr:colOff>
      <xdr:row>22</xdr:row>
      <xdr:rowOff>190500</xdr:rowOff>
    </xdr:to>
    <xdr:sp>
      <xdr:nvSpPr>
        <xdr:cNvPr id="4" name="TextBox 4">
          <a:hlinkClick r:id="rId2"/>
        </xdr:cNvPr>
        <xdr:cNvSpPr txBox="1">
          <a:spLocks noChangeArrowheads="1"/>
        </xdr:cNvSpPr>
      </xdr:nvSpPr>
      <xdr:spPr>
        <a:xfrm>
          <a:off x="2838450" y="4210050"/>
          <a:ext cx="2714625" cy="342900"/>
        </a:xfrm>
        <a:prstGeom prst="rect">
          <a:avLst/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66675</xdr:rowOff>
    </xdr:from>
    <xdr:to>
      <xdr:col>13</xdr:col>
      <xdr:colOff>504825</xdr:colOff>
      <xdr:row>8</xdr:row>
      <xdr:rowOff>180975</xdr:rowOff>
    </xdr:to>
    <xdr:pic>
      <xdr:nvPicPr>
        <xdr:cNvPr id="1" name="Рисунок 1" descr="http://mediasubs.ru/group/uploads/fo/formula-schastya/image2/C00MmFkL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66675"/>
          <a:ext cx="914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21</xdr:row>
      <xdr:rowOff>104775</xdr:rowOff>
    </xdr:from>
    <xdr:to>
      <xdr:col>6</xdr:col>
      <xdr:colOff>590550</xdr:colOff>
      <xdr:row>26</xdr:row>
      <xdr:rowOff>180975</xdr:rowOff>
    </xdr:to>
    <xdr:pic>
      <xdr:nvPicPr>
        <xdr:cNvPr id="2" name="Рисунок 2" descr="http://afisha.academ.org/storage/r/2011/07/08/2acb633069abf2fd17cdd6179d7aae0c.jpg?w=750&amp;h=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4695825"/>
          <a:ext cx="1381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8</xdr:row>
      <xdr:rowOff>285750</xdr:rowOff>
    </xdr:from>
    <xdr:to>
      <xdr:col>2</xdr:col>
      <xdr:colOff>590550</xdr:colOff>
      <xdr:row>14</xdr:row>
      <xdr:rowOff>38100</xdr:rowOff>
    </xdr:to>
    <xdr:pic>
      <xdr:nvPicPr>
        <xdr:cNvPr id="3" name="Рисунок 3" descr="http://f7.ifotki.info/org/c66f735e11b3bb475412d47e9c5aadbe5f39067741783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809750"/>
          <a:ext cx="1485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8</xdr:row>
      <xdr:rowOff>495300</xdr:rowOff>
    </xdr:from>
    <xdr:to>
      <xdr:col>13</xdr:col>
      <xdr:colOff>228600</xdr:colOff>
      <xdr:row>13</xdr:row>
      <xdr:rowOff>152400</xdr:rowOff>
    </xdr:to>
    <xdr:pic>
      <xdr:nvPicPr>
        <xdr:cNvPr id="4" name="Рисунок 4" descr="http://cs11257.userapi.com/v11257402/22f/lGm7oV5tFbY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2019300"/>
          <a:ext cx="153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15</xdr:row>
      <xdr:rowOff>104775</xdr:rowOff>
    </xdr:from>
    <xdr:to>
      <xdr:col>12</xdr:col>
      <xdr:colOff>114300</xdr:colOff>
      <xdr:row>21</xdr:row>
      <xdr:rowOff>66675</xdr:rowOff>
    </xdr:to>
    <xdr:pic>
      <xdr:nvPicPr>
        <xdr:cNvPr id="5" name="Рисунок 6" descr="http://stat20.privet.ru/lr/0b27edea1413e6ec89bda141f90160d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62650" y="3552825"/>
          <a:ext cx="1466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</xdr:row>
      <xdr:rowOff>152400</xdr:rowOff>
    </xdr:from>
    <xdr:to>
      <xdr:col>3</xdr:col>
      <xdr:colOff>533400</xdr:colOff>
      <xdr:row>21</xdr:row>
      <xdr:rowOff>180975</xdr:rowOff>
    </xdr:to>
    <xdr:pic>
      <xdr:nvPicPr>
        <xdr:cNvPr id="6" name="Рисунок 7" descr="http://i066.radikal.ru/1011/32/72a99f3ae5c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" y="3600450"/>
          <a:ext cx="1628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66675</xdr:rowOff>
    </xdr:from>
    <xdr:to>
      <xdr:col>2</xdr:col>
      <xdr:colOff>28575</xdr:colOff>
      <xdr:row>8</xdr:row>
      <xdr:rowOff>66675</xdr:rowOff>
    </xdr:to>
    <xdr:pic>
      <xdr:nvPicPr>
        <xdr:cNvPr id="7" name="Рисунок 8" descr="http://ifs.cook-time.com/preview/img391/39191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6675"/>
          <a:ext cx="1009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20</xdr:row>
      <xdr:rowOff>133350</xdr:rowOff>
    </xdr:from>
    <xdr:to>
      <xdr:col>9</xdr:col>
      <xdr:colOff>19050</xdr:colOff>
      <xdr:row>27</xdr:row>
      <xdr:rowOff>0</xdr:rowOff>
    </xdr:to>
    <xdr:pic>
      <xdr:nvPicPr>
        <xdr:cNvPr id="8" name="Рисунок 9" descr="http://s004.radikal.ru/i208/1112/80/5c7e1dfc0fc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4533900"/>
          <a:ext cx="866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7</xdr:row>
      <xdr:rowOff>142875</xdr:rowOff>
    </xdr:from>
    <xdr:to>
      <xdr:col>8</xdr:col>
      <xdr:colOff>238125</xdr:colOff>
      <xdr:row>9</xdr:row>
      <xdr:rowOff>114300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857500" y="1476375"/>
          <a:ext cx="2257425" cy="942975"/>
        </a:xfrm>
        <a:prstGeom prst="rect">
          <a:avLst/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Score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1"/>
  <sheetViews>
    <sheetView tabSelected="1" zoomScalePageLayoutView="0" workbookViewId="0" topLeftCell="A4">
      <selection activeCell="F7" sqref="F7"/>
    </sheetView>
  </sheetViews>
  <sheetFormatPr defaultColWidth="9.140625" defaultRowHeight="15"/>
  <cols>
    <col min="1" max="16384" width="9.140625" style="20" customWidth="1"/>
  </cols>
  <sheetData>
    <row r="1" ht="23.25" customHeight="1">
      <c r="A1" s="19"/>
    </row>
  </sheetData>
  <sheetProtection/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AM30"/>
  <sheetViews>
    <sheetView zoomScalePageLayoutView="0" workbookViewId="0" topLeftCell="A1">
      <selection activeCell="W16" sqref="W16"/>
    </sheetView>
  </sheetViews>
  <sheetFormatPr defaultColWidth="4.7109375" defaultRowHeight="15" customHeight="1"/>
  <cols>
    <col min="1" max="25" width="3.7109375" style="21" customWidth="1"/>
    <col min="26" max="26" width="1.421875" style="22" customWidth="1"/>
    <col min="27" max="27" width="4.7109375" style="22" hidden="1" customWidth="1"/>
    <col min="28" max="28" width="0.71875" style="22" customWidth="1"/>
    <col min="29" max="29" width="1.421875" style="22" customWidth="1"/>
    <col min="30" max="32" width="4.7109375" style="22" customWidth="1"/>
    <col min="33" max="33" width="4.421875" style="22" customWidth="1"/>
    <col min="34" max="34" width="2.28125" style="22" hidden="1" customWidth="1"/>
    <col min="35" max="35" width="1.7109375" style="22" customWidth="1"/>
    <col min="36" max="38" width="4.7109375" style="22" customWidth="1"/>
    <col min="39" max="39" width="4.00390625" style="22" customWidth="1"/>
    <col min="40" max="16384" width="4.7109375" style="22" customWidth="1"/>
  </cols>
  <sheetData>
    <row r="1" ht="28.5" customHeight="1"/>
    <row r="4" spans="16:25" ht="15" customHeight="1">
      <c r="P4" s="23">
        <v>1</v>
      </c>
      <c r="Y4" s="23">
        <v>2</v>
      </c>
    </row>
    <row r="5" spans="16:30" ht="15" customHeight="1">
      <c r="P5" s="24"/>
      <c r="W5" s="23">
        <v>3</v>
      </c>
      <c r="Y5" s="25"/>
      <c r="AD5" s="26" t="s">
        <v>20</v>
      </c>
    </row>
    <row r="6" spans="13:36" ht="15" customHeight="1">
      <c r="M6" s="23">
        <v>1</v>
      </c>
      <c r="N6" s="25"/>
      <c r="O6" s="25"/>
      <c r="P6" s="25"/>
      <c r="Q6" s="25"/>
      <c r="R6" s="25"/>
      <c r="S6" s="25"/>
      <c r="T6" s="25"/>
      <c r="U6" s="25"/>
      <c r="V6" s="27"/>
      <c r="W6" s="25"/>
      <c r="Y6" s="25"/>
      <c r="AD6" s="28" t="s">
        <v>21</v>
      </c>
      <c r="AJ6" s="28" t="s">
        <v>22</v>
      </c>
    </row>
    <row r="7" spans="16:39" ht="15" customHeight="1">
      <c r="P7" s="29"/>
      <c r="W7" s="24"/>
      <c r="Y7" s="24"/>
      <c r="AD7" s="30" t="s">
        <v>23</v>
      </c>
      <c r="AE7" s="31"/>
      <c r="AF7" s="31"/>
      <c r="AG7" s="31"/>
      <c r="AH7" s="31"/>
      <c r="AI7" s="31"/>
      <c r="AJ7" s="30" t="s">
        <v>36</v>
      </c>
      <c r="AK7" s="31"/>
      <c r="AL7" s="31"/>
      <c r="AM7" s="31"/>
    </row>
    <row r="8" spans="14:39" ht="15" customHeight="1">
      <c r="N8" s="23">
        <v>2</v>
      </c>
      <c r="O8" s="25"/>
      <c r="P8" s="25"/>
      <c r="Q8" s="25"/>
      <c r="R8" s="25"/>
      <c r="S8" s="25"/>
      <c r="V8" s="23">
        <v>3</v>
      </c>
      <c r="W8" s="25"/>
      <c r="X8" s="25"/>
      <c r="Y8" s="25"/>
      <c r="AD8" s="30" t="s">
        <v>24</v>
      </c>
      <c r="AE8" s="31"/>
      <c r="AF8" s="31"/>
      <c r="AG8" s="31"/>
      <c r="AH8" s="31"/>
      <c r="AI8" s="31"/>
      <c r="AJ8" s="30" t="s">
        <v>37</v>
      </c>
      <c r="AK8" s="31"/>
      <c r="AL8" s="31"/>
      <c r="AM8" s="31"/>
    </row>
    <row r="9" spans="16:39" ht="15" customHeight="1">
      <c r="P9" s="29"/>
      <c r="AD9" s="30" t="s">
        <v>25</v>
      </c>
      <c r="AE9" s="31"/>
      <c r="AF9" s="31"/>
      <c r="AG9" s="31"/>
      <c r="AH9" s="31"/>
      <c r="AI9" s="31"/>
      <c r="AJ9" s="30" t="s">
        <v>38</v>
      </c>
      <c r="AK9" s="31"/>
      <c r="AL9" s="31"/>
      <c r="AM9" s="31"/>
    </row>
    <row r="10" spans="7:39" ht="15" customHeight="1">
      <c r="G10" s="23">
        <v>4</v>
      </c>
      <c r="K10" s="23">
        <v>5</v>
      </c>
      <c r="N10" s="23">
        <v>4</v>
      </c>
      <c r="O10" s="25"/>
      <c r="P10" s="25"/>
      <c r="Q10" s="25"/>
      <c r="R10" s="25"/>
      <c r="S10" s="25"/>
      <c r="T10" s="25"/>
      <c r="AD10" s="30" t="s">
        <v>26</v>
      </c>
      <c r="AE10" s="31"/>
      <c r="AF10" s="31"/>
      <c r="AG10" s="31"/>
      <c r="AH10" s="31"/>
      <c r="AI10" s="31"/>
      <c r="AJ10" s="30" t="s">
        <v>39</v>
      </c>
      <c r="AK10" s="31"/>
      <c r="AL10" s="31"/>
      <c r="AM10" s="31"/>
    </row>
    <row r="11" spans="7:39" ht="15" customHeight="1">
      <c r="G11" s="25"/>
      <c r="K11" s="25"/>
      <c r="P11" s="29"/>
      <c r="AD11" s="30" t="s">
        <v>27</v>
      </c>
      <c r="AE11" s="31"/>
      <c r="AF11" s="31"/>
      <c r="AG11" s="31"/>
      <c r="AH11" s="31"/>
      <c r="AI11" s="31"/>
      <c r="AJ11" s="30" t="s">
        <v>40</v>
      </c>
      <c r="AK11" s="31"/>
      <c r="AL11" s="31"/>
      <c r="AM11" s="31"/>
    </row>
    <row r="12" spans="7:39" ht="15" customHeight="1">
      <c r="G12" s="25"/>
      <c r="J12" s="23">
        <v>5</v>
      </c>
      <c r="K12" s="25"/>
      <c r="L12" s="32"/>
      <c r="M12" s="25"/>
      <c r="N12" s="25"/>
      <c r="O12" s="25"/>
      <c r="P12" s="25"/>
      <c r="AD12" s="30" t="s">
        <v>28</v>
      </c>
      <c r="AE12" s="31"/>
      <c r="AF12" s="31"/>
      <c r="AG12" s="31"/>
      <c r="AH12" s="31"/>
      <c r="AI12" s="31"/>
      <c r="AJ12" s="30" t="s">
        <v>41</v>
      </c>
      <c r="AK12" s="31"/>
      <c r="AL12" s="31"/>
      <c r="AM12" s="31"/>
    </row>
    <row r="13" spans="7:39" ht="15" customHeight="1">
      <c r="G13" s="25"/>
      <c r="K13" s="24"/>
      <c r="AD13" s="30" t="s">
        <v>29</v>
      </c>
      <c r="AE13" s="31"/>
      <c r="AF13" s="31"/>
      <c r="AG13" s="31"/>
      <c r="AH13" s="31"/>
      <c r="AI13" s="31"/>
      <c r="AJ13" s="30" t="s">
        <v>42</v>
      </c>
      <c r="AK13" s="31"/>
      <c r="AL13" s="31"/>
      <c r="AM13" s="31"/>
    </row>
    <row r="14" spans="5:39" ht="15" customHeight="1">
      <c r="E14" s="33">
        <v>6</v>
      </c>
      <c r="F14" s="23">
        <v>6</v>
      </c>
      <c r="G14" s="25"/>
      <c r="H14" s="32"/>
      <c r="I14" s="25"/>
      <c r="J14" s="24"/>
      <c r="K14" s="24"/>
      <c r="L14" s="24"/>
      <c r="M14" s="24"/>
      <c r="N14" s="24"/>
      <c r="O14" s="24"/>
      <c r="Q14" s="23">
        <v>7</v>
      </c>
      <c r="AD14" s="30" t="s">
        <v>30</v>
      </c>
      <c r="AE14" s="31"/>
      <c r="AF14" s="31"/>
      <c r="AG14" s="31"/>
      <c r="AH14" s="31"/>
      <c r="AI14" s="31"/>
      <c r="AJ14" s="31"/>
      <c r="AK14" s="31"/>
      <c r="AL14" s="31"/>
      <c r="AM14" s="31"/>
    </row>
    <row r="15" spans="5:39" ht="15" customHeight="1">
      <c r="E15" s="25"/>
      <c r="G15" s="24"/>
      <c r="I15" s="23">
        <v>7</v>
      </c>
      <c r="J15" s="25"/>
      <c r="K15" s="25"/>
      <c r="L15" s="25"/>
      <c r="M15" s="25"/>
      <c r="N15" s="25"/>
      <c r="O15" s="25"/>
      <c r="P15" s="34"/>
      <c r="Q15" s="25"/>
      <c r="AD15" s="30" t="s">
        <v>31</v>
      </c>
      <c r="AE15" s="31"/>
      <c r="AF15" s="31"/>
      <c r="AG15" s="31"/>
      <c r="AH15" s="31"/>
      <c r="AI15" s="31"/>
      <c r="AJ15" s="31"/>
      <c r="AK15" s="31"/>
      <c r="AL15" s="31"/>
      <c r="AM15" s="31"/>
    </row>
    <row r="16" spans="3:39" ht="15" customHeight="1">
      <c r="C16" s="23">
        <v>8</v>
      </c>
      <c r="D16" s="27"/>
      <c r="E16" s="25"/>
      <c r="F16" s="32"/>
      <c r="G16" s="25"/>
      <c r="H16" s="25"/>
      <c r="K16" s="35"/>
      <c r="O16" s="23">
        <v>9</v>
      </c>
      <c r="P16" s="27"/>
      <c r="Q16" s="25"/>
      <c r="R16" s="32"/>
      <c r="S16" s="25"/>
      <c r="T16" s="25"/>
      <c r="AD16" s="30" t="s">
        <v>32</v>
      </c>
      <c r="AE16" s="31"/>
      <c r="AF16" s="31"/>
      <c r="AG16" s="31"/>
      <c r="AH16" s="31"/>
      <c r="AI16" s="31"/>
      <c r="AJ16" s="31"/>
      <c r="AK16" s="31"/>
      <c r="AL16" s="31"/>
      <c r="AM16" s="31"/>
    </row>
    <row r="17" spans="5:39" ht="15" customHeight="1">
      <c r="E17" s="25"/>
      <c r="Q17" s="24"/>
      <c r="AD17" s="30" t="s">
        <v>33</v>
      </c>
      <c r="AE17" s="31"/>
      <c r="AF17" s="31"/>
      <c r="AG17" s="31"/>
      <c r="AH17" s="31"/>
      <c r="AI17" s="31"/>
      <c r="AJ17" s="31"/>
      <c r="AK17" s="31"/>
      <c r="AL17" s="31"/>
      <c r="AM17" s="31"/>
    </row>
    <row r="18" spans="5:39" ht="15" customHeight="1">
      <c r="E18" s="25"/>
      <c r="N18" s="23">
        <v>10</v>
      </c>
      <c r="O18" s="24"/>
      <c r="P18" s="24"/>
      <c r="Q18" s="24"/>
      <c r="R18" s="25"/>
      <c r="S18" s="25"/>
      <c r="T18" s="25"/>
      <c r="U18" s="25"/>
      <c r="AD18" s="30" t="s">
        <v>34</v>
      </c>
      <c r="AE18" s="31"/>
      <c r="AF18" s="31"/>
      <c r="AG18" s="31"/>
      <c r="AH18" s="31"/>
      <c r="AI18" s="31"/>
      <c r="AJ18" s="31"/>
      <c r="AK18" s="31"/>
      <c r="AL18" s="31"/>
      <c r="AM18" s="31"/>
    </row>
    <row r="19" spans="5:31" ht="15" customHeight="1">
      <c r="E19" s="24"/>
      <c r="M19" s="23">
        <v>12</v>
      </c>
      <c r="N19" s="25"/>
      <c r="O19" s="25"/>
      <c r="P19" s="25"/>
      <c r="Q19" s="25"/>
      <c r="AD19" s="30" t="s">
        <v>35</v>
      </c>
      <c r="AE19" s="36"/>
    </row>
    <row r="20" spans="1:31" ht="15" customHeight="1">
      <c r="A20" s="23">
        <v>11</v>
      </c>
      <c r="B20" s="25"/>
      <c r="C20" s="25"/>
      <c r="D20" s="25"/>
      <c r="E20" s="25"/>
      <c r="F20" s="25"/>
      <c r="G20" s="25"/>
      <c r="AE20" s="36"/>
    </row>
    <row r="21" spans="5:31" ht="15" customHeight="1">
      <c r="E21" s="35"/>
      <c r="AE21" s="36"/>
    </row>
    <row r="22" spans="5:31" ht="15" customHeight="1">
      <c r="E22" s="24"/>
      <c r="AE22" s="36"/>
    </row>
    <row r="23" spans="2:31" ht="15" customHeight="1">
      <c r="B23" s="23">
        <v>13</v>
      </c>
      <c r="C23" s="25"/>
      <c r="D23" s="25"/>
      <c r="E23" s="25"/>
      <c r="F23" s="25"/>
      <c r="AE23" s="36"/>
    </row>
    <row r="24" ht="15" customHeight="1">
      <c r="AE24" s="36"/>
    </row>
    <row r="25" ht="15" customHeight="1">
      <c r="AE25" s="36"/>
    </row>
    <row r="26" ht="15" customHeight="1">
      <c r="AE26" s="36"/>
    </row>
    <row r="27" ht="15" customHeight="1">
      <c r="AE27" s="36"/>
    </row>
    <row r="28" spans="30:31" ht="15" customHeight="1">
      <c r="AD28" s="36"/>
      <c r="AE28" s="36"/>
    </row>
    <row r="29" spans="30:31" ht="15" customHeight="1">
      <c r="AD29" s="36"/>
      <c r="AE29" s="36"/>
    </row>
    <row r="30" spans="30:31" ht="15" customHeight="1">
      <c r="AD30" s="36"/>
      <c r="AE30" s="36"/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J9:J9"/>
  <sheetViews>
    <sheetView zoomScale="87" zoomScaleNormal="87" zoomScalePageLayoutView="0" workbookViewId="0" topLeftCell="A1">
      <selection activeCell="Q14" sqref="Q14"/>
    </sheetView>
  </sheetViews>
  <sheetFormatPr defaultColWidth="9.140625" defaultRowHeight="15"/>
  <cols>
    <col min="1" max="16384" width="9.140625" style="20" customWidth="1"/>
  </cols>
  <sheetData>
    <row r="9" ht="61.5">
      <c r="J9" s="37" t="str">
        <f>IF(AND(Лист5!AB26&gt;=0,Лист5!AB26&lt;9),"2",IF(AND(Лист5!AB26&gt;=9,Лист5!AB26&lt;13),"3",IF(AND(Лист5!AB26&gt;=13,Лист5!AB26&lt;17),"4",IF(AND(Лист5!AB26&gt;=17,Лист5!AB26&lt;21),"5"))))</f>
        <v>2</v>
      </c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U12" sqref="U12"/>
    </sheetView>
  </sheetViews>
  <sheetFormatPr defaultColWidth="9.140625" defaultRowHeight="15"/>
  <cols>
    <col min="1" max="25" width="3.7109375" style="0" customWidth="1"/>
    <col min="26" max="26" width="7.28125" style="0" customWidth="1"/>
    <col min="27" max="27" width="13.140625" style="0" customWidth="1"/>
    <col min="28" max="28" width="13.00390625" style="0" customWidth="1"/>
  </cols>
  <sheetData>
    <row r="1" spans="1:25" ht="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1" hidden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8" ht="40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5" t="s">
        <v>43</v>
      </c>
      <c r="AB3" s="15" t="s">
        <v>44</v>
      </c>
    </row>
    <row r="4" spans="1:28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>
        <v>1</v>
      </c>
      <c r="Q4" s="11"/>
      <c r="R4" s="11"/>
      <c r="S4" s="11"/>
      <c r="T4" s="11"/>
      <c r="U4" s="11"/>
      <c r="V4" s="11"/>
      <c r="W4" s="11"/>
      <c r="X4" s="11"/>
      <c r="Y4" s="12">
        <v>2</v>
      </c>
      <c r="Z4" s="1"/>
      <c r="AA4" s="16">
        <v>1</v>
      </c>
      <c r="AB4" s="2">
        <f>IF(AND(кроссворд!N6=Лист5!N6,кроссворд!O6=Лист5!O6,кроссворд!P6=Лист5!P6,кроссворд!Q6=Лист5!Q6,кроссворд!R6=Лист5!R6,кроссворд!S6=Лист5!S6,кроссворд!T6=Лист5!T6,кроссворд!U6=Лист5!U6,кроссворд!V6=Лист5!V6,кроссворд!W6=Лист5!W6),1,0)</f>
        <v>0</v>
      </c>
    </row>
    <row r="5" spans="1:28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" t="s">
        <v>9</v>
      </c>
      <c r="Q5" s="11"/>
      <c r="R5" s="11"/>
      <c r="S5" s="11"/>
      <c r="T5" s="11"/>
      <c r="U5" s="11"/>
      <c r="V5" s="11"/>
      <c r="W5" s="12">
        <v>3</v>
      </c>
      <c r="X5" s="11"/>
      <c r="Y5" s="5" t="s">
        <v>13</v>
      </c>
      <c r="Z5" s="1"/>
      <c r="AA5" s="16">
        <v>2</v>
      </c>
      <c r="AB5" s="2">
        <f>IF(AND(кроссворд!O8=Лист5!O8,кроссворд!P8=Лист5!P8,кроссворд!Q8=Лист5!Q8,кроссворд!R8=Лист5!R8,кроссворд!S8=Лист5!S8),1,0)</f>
        <v>0</v>
      </c>
    </row>
    <row r="6" spans="1:28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>
        <v>1</v>
      </c>
      <c r="N6" s="5" t="s">
        <v>2</v>
      </c>
      <c r="O6" s="5" t="s">
        <v>0</v>
      </c>
      <c r="P6" s="5" t="s">
        <v>10</v>
      </c>
      <c r="Q6" s="5" t="s">
        <v>5</v>
      </c>
      <c r="R6" s="5" t="s">
        <v>3</v>
      </c>
      <c r="S6" s="5" t="s">
        <v>13</v>
      </c>
      <c r="T6" s="5" t="s">
        <v>12</v>
      </c>
      <c r="U6" s="5" t="s">
        <v>9</v>
      </c>
      <c r="V6" s="6" t="s">
        <v>14</v>
      </c>
      <c r="W6" s="5" t="s">
        <v>13</v>
      </c>
      <c r="X6" s="11"/>
      <c r="Y6" s="5" t="s">
        <v>1</v>
      </c>
      <c r="Z6" s="1"/>
      <c r="AA6" s="16">
        <v>3</v>
      </c>
      <c r="AB6" s="2">
        <f>IF(AND(кроссворд!W8=Лист5!W8,кроссворд!X8=Лист5!X8,кроссворд!Y8=Лист5!Y8),1,0)</f>
        <v>0</v>
      </c>
    </row>
    <row r="7" spans="1:28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7" t="s">
        <v>10</v>
      </c>
      <c r="Q7" s="11"/>
      <c r="R7" s="11"/>
      <c r="S7" s="11"/>
      <c r="T7" s="11"/>
      <c r="U7" s="11"/>
      <c r="V7" s="11"/>
      <c r="W7" s="4" t="s">
        <v>11</v>
      </c>
      <c r="X7" s="11"/>
      <c r="Y7" s="4" t="s">
        <v>3</v>
      </c>
      <c r="Z7" s="1"/>
      <c r="AA7" s="16">
        <v>4</v>
      </c>
      <c r="AB7" s="2">
        <f>IF(AND(кроссворд!O10=Лист5!O10,кроссворд!P10=Лист5!P10,кроссворд!Q10=Лист5!Q10,кроссворд!R10=Лист5!R10,кроссворд!S10=Лист5!S10,кроссворд!T10=Лист5!T10),1,0)</f>
        <v>0</v>
      </c>
    </row>
    <row r="8" spans="1:28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>
        <v>2</v>
      </c>
      <c r="O8" s="5" t="s">
        <v>16</v>
      </c>
      <c r="P8" s="5" t="s">
        <v>11</v>
      </c>
      <c r="Q8" s="5" t="s">
        <v>5</v>
      </c>
      <c r="R8" s="5" t="s">
        <v>14</v>
      </c>
      <c r="S8" s="5" t="s">
        <v>7</v>
      </c>
      <c r="T8" s="11"/>
      <c r="U8" s="11"/>
      <c r="V8" s="12">
        <v>3</v>
      </c>
      <c r="W8" s="5" t="s">
        <v>5</v>
      </c>
      <c r="X8" s="5" t="s">
        <v>3</v>
      </c>
      <c r="Y8" s="5" t="s">
        <v>15</v>
      </c>
      <c r="Z8" s="1"/>
      <c r="AA8" s="16">
        <v>5</v>
      </c>
      <c r="AB8" s="2">
        <f>IF(AND(кроссворд!K12=Лист5!K12,кроссворд!L12=Лист5!L12,кроссворд!M12=Лист5!M12,кроссворд!N12=Лист5!N12,кроссворд!O12=Лист5!O12,кроссворд!P12=Лист5!P12),1,0)</f>
        <v>0</v>
      </c>
    </row>
    <row r="9" spans="1:28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 t="s">
        <v>5</v>
      </c>
      <c r="Q9" s="11"/>
      <c r="R9" s="11"/>
      <c r="S9" s="11"/>
      <c r="T9" s="11"/>
      <c r="U9" s="11"/>
      <c r="V9" s="11"/>
      <c r="W9" s="11"/>
      <c r="X9" s="11"/>
      <c r="Y9" s="11"/>
      <c r="Z9" s="1"/>
      <c r="AA9" s="16">
        <v>6</v>
      </c>
      <c r="AB9" s="2">
        <f>IF(AND(кроссворд!G14=Лист5!G14,кроссворд!H14=Лист5!H14,кроссворд!I14=Лист5!I14,кроссворд!J14=Лист5!J14,кроссворд!K14=Лист5!K14,кроссворд!L14=Лист5!L14,кроссворд!M14=Лист5!M14,кроссворд!N14=Лист5!N14,кроссворд!O14=Лист5!O14),1,0)</f>
        <v>0</v>
      </c>
    </row>
    <row r="10" spans="1:28" ht="19.5" customHeight="1">
      <c r="A10" s="11"/>
      <c r="B10" s="11"/>
      <c r="C10" s="11"/>
      <c r="D10" s="11"/>
      <c r="E10" s="11"/>
      <c r="F10" s="11"/>
      <c r="G10" s="12">
        <v>4</v>
      </c>
      <c r="H10" s="11"/>
      <c r="I10" s="11"/>
      <c r="J10" s="11"/>
      <c r="K10" s="12">
        <v>5</v>
      </c>
      <c r="L10" s="11"/>
      <c r="M10" s="11"/>
      <c r="N10" s="12">
        <v>4</v>
      </c>
      <c r="O10" s="5" t="s">
        <v>10</v>
      </c>
      <c r="P10" s="5" t="s">
        <v>9</v>
      </c>
      <c r="Q10" s="5" t="s">
        <v>8</v>
      </c>
      <c r="R10" s="5" t="s">
        <v>3</v>
      </c>
      <c r="S10" s="5" t="s">
        <v>9</v>
      </c>
      <c r="T10" s="5" t="s">
        <v>4</v>
      </c>
      <c r="U10" s="11"/>
      <c r="V10" s="11"/>
      <c r="W10" s="11"/>
      <c r="X10" s="11"/>
      <c r="Y10" s="11"/>
      <c r="Z10" s="1"/>
      <c r="AA10" s="16">
        <v>7</v>
      </c>
      <c r="AB10" s="2">
        <f>IF(AND(кроссворд!J15=Лист5!J15,кроссворд!K15=Лист5!K15,кроссворд!L15=Лист5!L15,кроссворд!M15=Лист5!M15,кроссворд!N15=Лист5!N15,кроссворд!O15=Лист5!O15,кроссворд!P15=Лист5!P15,кроссворд!Q15=Лист5!Q15),1,0)</f>
        <v>0</v>
      </c>
    </row>
    <row r="11" spans="1:28" ht="19.5" customHeight="1">
      <c r="A11" s="11"/>
      <c r="B11" s="11"/>
      <c r="C11" s="11"/>
      <c r="D11" s="11"/>
      <c r="E11" s="11"/>
      <c r="F11" s="11"/>
      <c r="G11" s="5" t="s">
        <v>8</v>
      </c>
      <c r="H11" s="11"/>
      <c r="I11" s="11"/>
      <c r="J11" s="11"/>
      <c r="K11" s="5" t="s">
        <v>12</v>
      </c>
      <c r="L11" s="11"/>
      <c r="M11" s="11"/>
      <c r="N11" s="11"/>
      <c r="O11" s="11"/>
      <c r="P11" s="7" t="s">
        <v>12</v>
      </c>
      <c r="Q11" s="11"/>
      <c r="R11" s="11"/>
      <c r="S11" s="11"/>
      <c r="T11" s="11"/>
      <c r="U11" s="11"/>
      <c r="V11" s="11"/>
      <c r="W11" s="11"/>
      <c r="X11" s="11"/>
      <c r="Y11" s="11"/>
      <c r="Z11" s="1"/>
      <c r="AA11" s="16">
        <v>8</v>
      </c>
      <c r="AB11" s="2">
        <f>IF(AND(кроссворд!D16=Лист5!D16,кроссворд!E16=Лист5!E16,кроссворд!F16=Лист5!F16,кроссворд!G16=Лист5!G16,кроссворд!H16=Лист5!H16),1,0)</f>
        <v>0</v>
      </c>
    </row>
    <row r="12" spans="1:28" ht="19.5" customHeight="1">
      <c r="A12" s="11"/>
      <c r="B12" s="11"/>
      <c r="C12" s="11"/>
      <c r="D12" s="11"/>
      <c r="E12" s="11"/>
      <c r="F12" s="11"/>
      <c r="G12" s="5" t="s">
        <v>1</v>
      </c>
      <c r="H12" s="11"/>
      <c r="I12" s="11"/>
      <c r="J12" s="12">
        <v>5</v>
      </c>
      <c r="K12" s="5" t="s">
        <v>6</v>
      </c>
      <c r="L12" s="8" t="s">
        <v>5</v>
      </c>
      <c r="M12" s="5" t="s">
        <v>6</v>
      </c>
      <c r="N12" s="5" t="s">
        <v>4</v>
      </c>
      <c r="O12" s="5" t="s">
        <v>2</v>
      </c>
      <c r="P12" s="5" t="s"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"/>
      <c r="AA12" s="16">
        <v>9</v>
      </c>
      <c r="AB12" s="2">
        <f>IF(AND(кроссворд!P16=Лист5!P16,кроссворд!Q16=Лист5!Q16,кроссворд!R16=Лист5!R16,кроссворд!S16=Лист5!S16,кроссворд!T16=Лист5!T16),1,0)</f>
        <v>0</v>
      </c>
    </row>
    <row r="13" spans="1:28" ht="19.5" customHeight="1">
      <c r="A13" s="11"/>
      <c r="B13" s="11"/>
      <c r="C13" s="11"/>
      <c r="D13" s="11"/>
      <c r="E13" s="11"/>
      <c r="F13" s="11"/>
      <c r="G13" s="5" t="s">
        <v>11</v>
      </c>
      <c r="H13" s="11"/>
      <c r="I13" s="11"/>
      <c r="J13" s="11"/>
      <c r="K13" s="4" t="s">
        <v>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"/>
      <c r="AA13" s="16">
        <v>10</v>
      </c>
      <c r="AB13" s="2">
        <f>IF(AND(кроссворд!O18=Лист5!O18,кроссворд!P18=Лист5!P18,кроссворд!Q18=Лист5!Q18,кроссворд!R18=Лист5!R18,кроссворд!S18=Лист5!S18,кроссворд!T18=Лист5!T18,кроссворд!U18=Лист5!U18),1,0)</f>
        <v>0</v>
      </c>
    </row>
    <row r="14" spans="1:28" ht="19.5" customHeight="1">
      <c r="A14" s="11"/>
      <c r="B14" s="11"/>
      <c r="C14" s="11"/>
      <c r="D14" s="11"/>
      <c r="E14" s="13">
        <v>6</v>
      </c>
      <c r="F14" s="12">
        <v>6</v>
      </c>
      <c r="G14" s="5" t="s">
        <v>14</v>
      </c>
      <c r="H14" s="8" t="s">
        <v>7</v>
      </c>
      <c r="I14" s="5" t="s">
        <v>6</v>
      </c>
      <c r="J14" s="4" t="s">
        <v>3</v>
      </c>
      <c r="K14" s="4" t="s">
        <v>5</v>
      </c>
      <c r="L14" s="4" t="s">
        <v>5</v>
      </c>
      <c r="M14" s="4" t="s">
        <v>6</v>
      </c>
      <c r="N14" s="4" t="s">
        <v>13</v>
      </c>
      <c r="O14" s="4" t="s">
        <v>13</v>
      </c>
      <c r="P14" s="11"/>
      <c r="Q14" s="12">
        <v>7</v>
      </c>
      <c r="R14" s="11"/>
      <c r="S14" s="11"/>
      <c r="T14" s="11"/>
      <c r="U14" s="11"/>
      <c r="V14" s="11"/>
      <c r="W14" s="11"/>
      <c r="X14" s="11"/>
      <c r="Y14" s="11"/>
      <c r="Z14" s="1"/>
      <c r="AA14" s="16">
        <v>11</v>
      </c>
      <c r="AB14" s="2">
        <f>IF(AND(кроссворд!B20=Лист5!B20,кроссворд!C20=Лист5!C20,кроссворд!D20=Лист5!D20,кроссворд!E20=Лист5!E20,кроссворд!F20=Лист5!F20,кроссворд!G20=Лист5!G20),1,0)</f>
        <v>0</v>
      </c>
    </row>
    <row r="15" spans="1:28" ht="19.5" customHeight="1">
      <c r="A15" s="11"/>
      <c r="B15" s="11"/>
      <c r="C15" s="11"/>
      <c r="D15" s="11"/>
      <c r="E15" s="5" t="s">
        <v>7</v>
      </c>
      <c r="F15" s="11"/>
      <c r="G15" s="4" t="s">
        <v>7</v>
      </c>
      <c r="H15" s="11"/>
      <c r="I15" s="12">
        <v>7</v>
      </c>
      <c r="J15" s="5" t="s">
        <v>17</v>
      </c>
      <c r="K15" s="5" t="s">
        <v>9</v>
      </c>
      <c r="L15" s="5" t="s">
        <v>12</v>
      </c>
      <c r="M15" s="5" t="s">
        <v>3</v>
      </c>
      <c r="N15" s="5" t="s">
        <v>10</v>
      </c>
      <c r="O15" s="5" t="s">
        <v>9</v>
      </c>
      <c r="P15" s="9" t="s">
        <v>5</v>
      </c>
      <c r="Q15" s="5" t="s">
        <v>13</v>
      </c>
      <c r="R15" s="11"/>
      <c r="S15" s="11"/>
      <c r="T15" s="11"/>
      <c r="U15" s="11"/>
      <c r="V15" s="11"/>
      <c r="W15" s="11"/>
      <c r="X15" s="11"/>
      <c r="Y15" s="11"/>
      <c r="Z15" s="1"/>
      <c r="AA15" s="16">
        <v>12</v>
      </c>
      <c r="AB15" s="2">
        <f>IF(AND(кроссворд!N19=Лист5!N19,кроссворд!O19=Лист5!O19,кроссворд!P19=Лист5!P19,кроссворд!Q19=Лист5!Q19),1,0)</f>
        <v>0</v>
      </c>
    </row>
    <row r="16" spans="1:28" ht="19.5" customHeight="1">
      <c r="A16" s="11"/>
      <c r="B16" s="11"/>
      <c r="C16" s="12">
        <v>8</v>
      </c>
      <c r="D16" s="6" t="s">
        <v>18</v>
      </c>
      <c r="E16" s="5" t="s">
        <v>3</v>
      </c>
      <c r="F16" s="8" t="s">
        <v>12</v>
      </c>
      <c r="G16" s="5" t="s">
        <v>6</v>
      </c>
      <c r="H16" s="5" t="s">
        <v>4</v>
      </c>
      <c r="I16" s="11"/>
      <c r="J16" s="11"/>
      <c r="K16" s="10" t="s">
        <v>13</v>
      </c>
      <c r="L16" s="11"/>
      <c r="M16" s="11"/>
      <c r="N16" s="11"/>
      <c r="O16" s="12">
        <v>9</v>
      </c>
      <c r="P16" s="6" t="s">
        <v>3</v>
      </c>
      <c r="Q16" s="5" t="s">
        <v>15</v>
      </c>
      <c r="R16" s="8" t="s">
        <v>15</v>
      </c>
      <c r="S16" s="5" t="s">
        <v>16</v>
      </c>
      <c r="T16" s="5" t="s">
        <v>6</v>
      </c>
      <c r="U16" s="11"/>
      <c r="V16" s="11"/>
      <c r="W16" s="11"/>
      <c r="X16" s="11"/>
      <c r="Y16" s="11"/>
      <c r="Z16" s="1"/>
      <c r="AA16" s="16">
        <v>13</v>
      </c>
      <c r="AB16" s="2">
        <f>IF(AND(кроссворд!C23=Лист5!C23,кроссворд!D23=Лист5!D23,кроссворд!E23=Лист5!E23,кроссворд!F23=Лист5!F23),1,0)</f>
        <v>0</v>
      </c>
    </row>
    <row r="17" spans="1:28" ht="19.5" customHeight="1">
      <c r="A17" s="11"/>
      <c r="B17" s="11"/>
      <c r="C17" s="11"/>
      <c r="D17" s="11"/>
      <c r="E17" s="5" t="s">
        <v>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4" t="s">
        <v>1</v>
      </c>
      <c r="R17" s="11"/>
      <c r="S17" s="11"/>
      <c r="T17" s="11"/>
      <c r="U17" s="11"/>
      <c r="V17" s="11"/>
      <c r="W17" s="11"/>
      <c r="X17" s="11"/>
      <c r="Y17" s="11"/>
      <c r="Z17" s="1"/>
      <c r="AA17" s="16">
        <v>1</v>
      </c>
      <c r="AB17" s="2">
        <f>IF(AND(кроссворд!P5=Лист5!P5,кроссворд!P6=Лист5!P6,кроссворд!P7=Лист5!P7,кроссворд!P8=Лист5!P8,кроссворд!P9=Лист5!P9,кроссворд!P10=Лист5!P10,кроссворд!P11=Лист5!P11,кроссворд!P12=Лист5!P12),1,0)</f>
        <v>0</v>
      </c>
    </row>
    <row r="18" spans="1:28" ht="19.5" customHeight="1">
      <c r="A18" s="11"/>
      <c r="B18" s="11"/>
      <c r="C18" s="11"/>
      <c r="D18" s="11"/>
      <c r="E18" s="5" t="s">
        <v>8</v>
      </c>
      <c r="F18" s="11"/>
      <c r="G18" s="11"/>
      <c r="H18" s="11"/>
      <c r="I18" s="11"/>
      <c r="J18" s="11"/>
      <c r="K18" s="11"/>
      <c r="L18" s="11"/>
      <c r="M18" s="11"/>
      <c r="N18" s="12">
        <v>10</v>
      </c>
      <c r="O18" s="4" t="s">
        <v>18</v>
      </c>
      <c r="P18" s="4" t="s">
        <v>1</v>
      </c>
      <c r="Q18" s="4" t="s">
        <v>4</v>
      </c>
      <c r="R18" s="5" t="s">
        <v>19</v>
      </c>
      <c r="S18" s="5" t="s">
        <v>1</v>
      </c>
      <c r="T18" s="5" t="s">
        <v>11</v>
      </c>
      <c r="U18" s="5" t="s">
        <v>12</v>
      </c>
      <c r="V18" s="11"/>
      <c r="W18" s="11"/>
      <c r="X18" s="11"/>
      <c r="Y18" s="11"/>
      <c r="Z18" s="1"/>
      <c r="AA18" s="16">
        <v>2</v>
      </c>
      <c r="AB18" s="2">
        <f>IF(AND(кроссворд!Y5=Лист5!Y5,кроссворд!Y6=Лист5!Y6,кроссворд!Y7=Лист5!Y7,кроссворд!Y8=Лист5!Y8),1,0)</f>
        <v>0</v>
      </c>
    </row>
    <row r="19" spans="1:28" ht="19.5" customHeight="1">
      <c r="A19" s="11"/>
      <c r="B19" s="11"/>
      <c r="C19" s="11"/>
      <c r="D19" s="11"/>
      <c r="E19" s="4" t="s">
        <v>6</v>
      </c>
      <c r="F19" s="11"/>
      <c r="G19" s="11"/>
      <c r="H19" s="11"/>
      <c r="I19" s="11"/>
      <c r="J19" s="11"/>
      <c r="K19" s="11"/>
      <c r="L19" s="11"/>
      <c r="M19" s="12">
        <v>12</v>
      </c>
      <c r="N19" s="5" t="s">
        <v>8</v>
      </c>
      <c r="O19" s="5" t="s">
        <v>9</v>
      </c>
      <c r="P19" s="5" t="s">
        <v>6</v>
      </c>
      <c r="Q19" s="5" t="s">
        <v>12</v>
      </c>
      <c r="R19" s="11"/>
      <c r="S19" s="11"/>
      <c r="T19" s="11"/>
      <c r="U19" s="11"/>
      <c r="V19" s="11"/>
      <c r="W19" s="11"/>
      <c r="X19" s="11"/>
      <c r="Y19" s="11"/>
      <c r="Z19" s="1"/>
      <c r="AA19" s="16">
        <v>3</v>
      </c>
      <c r="AB19" s="2">
        <f>IF(AND(кроссворд!W6=Лист5!W6,кроссворд!W7=Лист5!W7,кроссворд!W8=Лист5!W8),1,0)</f>
        <v>0</v>
      </c>
    </row>
    <row r="20" spans="1:28" ht="19.5" customHeight="1">
      <c r="A20" s="12">
        <v>11</v>
      </c>
      <c r="B20" s="5" t="s">
        <v>1</v>
      </c>
      <c r="C20" s="5" t="s">
        <v>4</v>
      </c>
      <c r="D20" s="5" t="s">
        <v>3</v>
      </c>
      <c r="E20" s="5" t="s">
        <v>5</v>
      </c>
      <c r="F20" s="5" t="s">
        <v>2</v>
      </c>
      <c r="G20" s="5" t="s">
        <v>6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6">
        <v>4</v>
      </c>
      <c r="AB20" s="2">
        <f>IF(AND(кроссворд!G11=Лист5!G11,кроссворд!G12=Лист5!G12,кроссворд!G13=Лист5!G13,кроссворд!G14=Лист5!G14,кроссворд!G15=Лист5!G15,кроссворд!G16=Лист5!G16),1,0)</f>
        <v>0</v>
      </c>
    </row>
    <row r="21" spans="1:28" ht="19.5" customHeight="1">
      <c r="A21" s="11"/>
      <c r="B21" s="11"/>
      <c r="C21" s="11"/>
      <c r="D21" s="11"/>
      <c r="E21" s="10" t="s">
        <v>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6">
        <v>5</v>
      </c>
      <c r="AB21" s="2">
        <f>IF(AND(кроссворд!K11=Лист5!K11,кроссворд!K12=Лист5!K12,кроссворд!K13=Лист5!K13,кроссворд!K14=Лист5!K14,кроссворд!K15=Лист5!K15,кроссворд!K16=Лист5!K16),1,0)</f>
        <v>0</v>
      </c>
    </row>
    <row r="22" spans="1:28" ht="19.5" customHeight="1">
      <c r="A22" s="11"/>
      <c r="B22" s="11"/>
      <c r="C22" s="11"/>
      <c r="D22" s="11"/>
      <c r="E22" s="4" t="s">
        <v>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6">
        <v>6</v>
      </c>
      <c r="AB22" s="2">
        <f>IF(AND(кроссворд!E15=Лист5!E15,кроссворд!E16=Лист5!E16,кроссворд!E17=Лист5!E17,кроссворд!E18=Лист5!E18,кроссворд!E19=Лист5!E19,кроссворд!E20=Лист5!E20,,кроссворд!E21=Лист5!E21,кроссворд!E22=Лист5!E22,кроссворд!E23=Лист5!E23),1,0)</f>
        <v>0</v>
      </c>
    </row>
    <row r="23" spans="1:28" ht="19.5" customHeight="1">
      <c r="A23" s="11"/>
      <c r="B23" s="12">
        <v>13</v>
      </c>
      <c r="C23" s="5" t="s">
        <v>0</v>
      </c>
      <c r="D23" s="5" t="s">
        <v>1</v>
      </c>
      <c r="E23" s="5" t="s">
        <v>2</v>
      </c>
      <c r="F23" s="5" t="s">
        <v>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6">
        <v>7</v>
      </c>
      <c r="AB23" s="2">
        <f>IF(AND(кроссворд!Q15=Лист5!Q15,кроссворд!Q16=Лист5!Q16,кроссворд!Q17=Лист5!Q17,кроссворд!Q18=Лист5!Q18,кроссворд!Q19=Лист5!Q19),1,0)</f>
        <v>0</v>
      </c>
    </row>
    <row r="24" spans="1:28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A24" s="17"/>
      <c r="AB24" s="17"/>
    </row>
    <row r="25" spans="1:28" ht="1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AA25" s="17"/>
      <c r="AB25" s="17"/>
    </row>
    <row r="26" spans="1:28" ht="44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A26" s="3" t="s">
        <v>45</v>
      </c>
      <c r="AB26" s="3">
        <f>SUM(AB4:AB23)</f>
        <v>0</v>
      </c>
    </row>
    <row r="27" spans="1:28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AA27" s="3" t="s">
        <v>46</v>
      </c>
      <c r="AB27" s="3">
        <f>AB26*100/20</f>
        <v>0</v>
      </c>
    </row>
    <row r="28" spans="1:25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</sheetData>
  <sheetProtection/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2013-10-21T14:06:23Z</cp:lastPrinted>
  <dcterms:created xsi:type="dcterms:W3CDTF">2013-07-05T11:35:07Z</dcterms:created>
  <dcterms:modified xsi:type="dcterms:W3CDTF">2014-02-06T15:12:17Z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